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2435" activeTab="1"/>
  </bookViews>
  <sheets>
    <sheet name="Калькулятор базовый" sheetId="1" r:id="rId1"/>
    <sheet name="Калькулятор акционный" sheetId="2" r:id="rId2"/>
  </sheets>
  <calcPr calcId="171027"/>
</workbook>
</file>

<file path=xl/calcChain.xml><?xml version="1.0" encoding="utf-8"?>
<calcChain xmlns="http://schemas.openxmlformats.org/spreadsheetml/2006/main">
  <c r="K23" i="2"/>
  <c r="G23"/>
  <c r="C23"/>
  <c r="G17"/>
  <c r="C17"/>
  <c r="D9"/>
  <c r="J23"/>
  <c r="M23"/>
  <c r="A23"/>
  <c r="E23"/>
  <c r="I23"/>
  <c r="I17"/>
  <c r="B17"/>
  <c r="A17"/>
  <c r="E17"/>
  <c r="F23"/>
  <c r="H23"/>
  <c r="L23"/>
  <c r="F17"/>
  <c r="H17"/>
  <c r="B23"/>
  <c r="D23"/>
  <c r="J17"/>
  <c r="N23"/>
  <c r="D17"/>
  <c r="Y47" i="1"/>
  <c r="W47"/>
  <c r="V47"/>
  <c r="S47"/>
  <c r="R47"/>
  <c r="O47"/>
  <c r="N47"/>
  <c r="K47"/>
  <c r="J47"/>
  <c r="G47"/>
  <c r="F47"/>
  <c r="C47"/>
  <c r="Z47"/>
  <c r="B47"/>
  <c r="A47"/>
  <c r="E47"/>
  <c r="I47"/>
  <c r="M47"/>
  <c r="Q47"/>
  <c r="U47"/>
  <c r="U41"/>
  <c r="S41"/>
  <c r="R41"/>
  <c r="O41"/>
  <c r="N41"/>
  <c r="K41"/>
  <c r="J41"/>
  <c r="G41"/>
  <c r="F41"/>
  <c r="C41"/>
  <c r="V41"/>
  <c r="B41"/>
  <c r="A41"/>
  <c r="E41"/>
  <c r="I41"/>
  <c r="M41"/>
  <c r="Q41"/>
  <c r="Q35"/>
  <c r="O35"/>
  <c r="N35"/>
  <c r="K35"/>
  <c r="J35"/>
  <c r="G35"/>
  <c r="F35"/>
  <c r="C35"/>
  <c r="B35"/>
  <c r="A35"/>
  <c r="E35"/>
  <c r="I35"/>
  <c r="M35"/>
  <c r="M29"/>
  <c r="K29"/>
  <c r="J29"/>
  <c r="L29"/>
  <c r="G29"/>
  <c r="F29"/>
  <c r="C29"/>
  <c r="B29"/>
  <c r="D29"/>
  <c r="A29"/>
  <c r="E29"/>
  <c r="I29"/>
  <c r="I23"/>
  <c r="G23"/>
  <c r="F23"/>
  <c r="H23"/>
  <c r="C23"/>
  <c r="J23"/>
  <c r="B23"/>
  <c r="A23"/>
  <c r="E23"/>
  <c r="E17"/>
  <c r="C17"/>
  <c r="F17"/>
  <c r="B17"/>
  <c r="A17"/>
  <c r="N29"/>
  <c r="R35"/>
  <c r="D17"/>
  <c r="D23"/>
  <c r="H29"/>
  <c r="P35"/>
  <c r="D41"/>
  <c r="L41"/>
  <c r="D47"/>
  <c r="H47"/>
  <c r="L47"/>
  <c r="P47"/>
  <c r="T47"/>
  <c r="X47"/>
  <c r="T41"/>
  <c r="P41"/>
  <c r="H41"/>
  <c r="L35"/>
  <c r="H35"/>
  <c r="D35"/>
</calcChain>
</file>

<file path=xl/sharedStrings.xml><?xml version="1.0" encoding="utf-8"?>
<sst xmlns="http://schemas.openxmlformats.org/spreadsheetml/2006/main" count="119" uniqueCount="23">
  <si>
    <t>поля для заполнения</t>
  </si>
  <si>
    <t>Сумма кредита (грн.)</t>
  </si>
  <si>
    <t>Дата выдачи (дд.мм.гг)</t>
  </si>
  <si>
    <t>Интервал платежей (дней)</t>
  </si>
  <si>
    <t>кредит на 1 месяц</t>
  </si>
  <si>
    <t>переплата</t>
  </si>
  <si>
    <t>платёж (грн.)</t>
  </si>
  <si>
    <t>дата</t>
  </si>
  <si>
    <t>всего</t>
  </si>
  <si>
    <t>%</t>
  </si>
  <si>
    <t>грн</t>
  </si>
  <si>
    <t>Кредит на 2 месяца</t>
  </si>
  <si>
    <t>1-й платёж (грн.)</t>
  </si>
  <si>
    <t>2-й платёж (грн.)</t>
  </si>
  <si>
    <t>Кредит на 3 месяца</t>
  </si>
  <si>
    <t>3-й платёж (грн.)</t>
  </si>
  <si>
    <t>кредит на 4 месяца</t>
  </si>
  <si>
    <t>4-й платёж (грн.)</t>
  </si>
  <si>
    <t>кредит на 5 месяцев</t>
  </si>
  <si>
    <t>5-й платёж (грн.)</t>
  </si>
  <si>
    <t>Кредит на 6 месяцев</t>
  </si>
  <si>
    <t>6-й платёж (грн.)</t>
  </si>
  <si>
    <t>Стоимость тура</t>
  </si>
</sst>
</file>

<file path=xl/styles.xml><?xml version="1.0" encoding="utf-8"?>
<styleSheet xmlns="http://schemas.openxmlformats.org/spreadsheetml/2006/main">
  <numFmts count="3">
    <numFmt numFmtId="164" formatCode="0.000%"/>
    <numFmt numFmtId="165" formatCode="d/m/yy;@"/>
    <numFmt numFmtId="166" formatCode="dd/mm/yy;@"/>
  </numFmts>
  <fonts count="13">
    <font>
      <sz val="11"/>
      <color theme="1"/>
      <name val="Calibri"/>
      <family val="2"/>
      <charset val="204"/>
      <scheme val="minor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  <charset val="204"/>
    </font>
    <font>
      <u/>
      <sz val="12"/>
      <name val="Calibri"/>
      <family val="2"/>
    </font>
    <font>
      <b/>
      <u/>
      <sz val="12"/>
      <color indexed="30"/>
      <name val="Calibri"/>
      <family val="2"/>
    </font>
    <font>
      <b/>
      <sz val="11"/>
      <color indexed="17"/>
      <name val="Calibri"/>
      <family val="2"/>
    </font>
    <font>
      <b/>
      <u/>
      <sz val="12"/>
      <color indexed="17"/>
      <name val="Calibri"/>
      <family val="2"/>
    </font>
    <font>
      <b/>
      <sz val="11"/>
      <color indexed="10"/>
      <name val="Calibri"/>
      <family val="2"/>
    </font>
    <font>
      <b/>
      <u/>
      <sz val="12"/>
      <color indexed="10"/>
      <name val="Calibri"/>
      <family val="2"/>
    </font>
    <font>
      <b/>
      <sz val="11"/>
      <color indexed="30"/>
      <name val="Calibri"/>
      <family val="2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 style="medium">
        <color indexed="30"/>
      </left>
      <right style="medium">
        <color indexed="30"/>
      </right>
      <top style="medium">
        <color indexed="30"/>
      </top>
      <bottom/>
      <diagonal/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  <diagonal/>
    </border>
    <border>
      <left/>
      <right style="medium">
        <color indexed="30"/>
      </right>
      <top style="medium">
        <color indexed="30"/>
      </top>
      <bottom style="medium">
        <color indexed="30"/>
      </bottom>
      <diagonal/>
    </border>
    <border>
      <left style="medium">
        <color indexed="30"/>
      </left>
      <right style="medium">
        <color indexed="30"/>
      </right>
      <top/>
      <bottom style="medium">
        <color indexed="30"/>
      </bottom>
      <diagonal/>
    </border>
    <border>
      <left/>
      <right style="medium">
        <color indexed="30"/>
      </right>
      <top/>
      <bottom style="medium">
        <color indexed="30"/>
      </bottom>
      <diagonal/>
    </border>
    <border>
      <left style="medium">
        <color indexed="10"/>
      </left>
      <right style="thin">
        <color indexed="64"/>
      </right>
      <top style="medium">
        <color indexed="10"/>
      </top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medium">
        <color indexed="10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medium">
        <color indexed="10"/>
      </bottom>
      <diagonal/>
    </border>
    <border>
      <left/>
      <right style="thin">
        <color indexed="64"/>
      </right>
      <top style="medium">
        <color indexed="17"/>
      </top>
      <bottom style="thin">
        <color indexed="64"/>
      </bottom>
      <diagonal/>
    </border>
    <border>
      <left style="thin">
        <color indexed="64"/>
      </left>
      <right style="medium">
        <color indexed="17"/>
      </right>
      <top style="medium">
        <color indexed="17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17"/>
      </bottom>
      <diagonal/>
    </border>
    <border>
      <left style="thin">
        <color indexed="64"/>
      </left>
      <right style="medium">
        <color indexed="17"/>
      </right>
      <top style="thin">
        <color indexed="64"/>
      </top>
      <bottom style="medium">
        <color indexed="17"/>
      </bottom>
      <diagonal/>
    </border>
    <border>
      <left style="thin">
        <color indexed="36"/>
      </left>
      <right/>
      <top style="thin">
        <color indexed="36"/>
      </top>
      <bottom style="thin">
        <color indexed="36"/>
      </bottom>
      <diagonal/>
    </border>
    <border>
      <left/>
      <right/>
      <top style="thin">
        <color indexed="36"/>
      </top>
      <bottom style="thin">
        <color indexed="36"/>
      </bottom>
      <diagonal/>
    </border>
    <border>
      <left/>
      <right style="thin">
        <color indexed="36"/>
      </right>
      <top style="thin">
        <color indexed="36"/>
      </top>
      <bottom style="thin">
        <color indexed="36"/>
      </bottom>
      <diagonal/>
    </border>
    <border>
      <left style="medium">
        <color indexed="30"/>
      </left>
      <right style="medium">
        <color indexed="10"/>
      </right>
      <top style="medium">
        <color indexed="30"/>
      </top>
      <bottom style="medium">
        <color indexed="30"/>
      </bottom>
      <diagonal/>
    </border>
    <border>
      <left style="medium">
        <color indexed="10"/>
      </left>
      <right style="medium">
        <color indexed="10"/>
      </right>
      <top style="medium">
        <color indexed="30"/>
      </top>
      <bottom style="medium">
        <color indexed="30"/>
      </bottom>
      <diagonal/>
    </border>
    <border>
      <left style="medium">
        <color indexed="10"/>
      </left>
      <right style="medium">
        <color indexed="30"/>
      </right>
      <top style="medium">
        <color indexed="30"/>
      </top>
      <bottom style="medium">
        <color indexed="30"/>
      </bottom>
      <diagonal/>
    </border>
    <border>
      <left/>
      <right style="thin">
        <color indexed="64"/>
      </right>
      <top style="medium">
        <color indexed="30"/>
      </top>
      <bottom style="thin">
        <color indexed="64"/>
      </bottom>
      <diagonal/>
    </border>
    <border>
      <left style="thin">
        <color indexed="64"/>
      </left>
      <right style="medium">
        <color indexed="30"/>
      </right>
      <top style="medium">
        <color indexed="3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30"/>
      </right>
      <top style="thin">
        <color indexed="64"/>
      </top>
      <bottom/>
      <diagonal/>
    </border>
    <border>
      <left style="medium">
        <color indexed="30"/>
      </left>
      <right style="medium">
        <color indexed="10"/>
      </right>
      <top/>
      <bottom style="medium">
        <color indexed="30"/>
      </bottom>
      <diagonal/>
    </border>
    <border>
      <left style="medium">
        <color indexed="10"/>
      </left>
      <right style="medium">
        <color indexed="10"/>
      </right>
      <top/>
      <bottom style="medium">
        <color indexed="30"/>
      </bottom>
      <diagonal/>
    </border>
    <border>
      <left style="medium">
        <color indexed="10"/>
      </left>
      <right style="medium">
        <color indexed="10"/>
      </right>
      <top/>
      <bottom/>
      <diagonal/>
    </border>
    <border>
      <left style="medium">
        <color indexed="10"/>
      </left>
      <right style="medium">
        <color indexed="30"/>
      </right>
      <top/>
      <bottom/>
      <diagonal/>
    </border>
    <border>
      <left style="medium">
        <color indexed="30"/>
      </left>
      <right style="medium">
        <color indexed="10"/>
      </right>
      <top/>
      <bottom/>
      <diagonal/>
    </border>
    <border>
      <left/>
      <right style="medium">
        <color indexed="10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2" borderId="0" xfId="0" applyFill="1"/>
    <xf numFmtId="0" fontId="1" fillId="0" borderId="0" xfId="0" applyFont="1"/>
    <xf numFmtId="4" fontId="3" fillId="0" borderId="0" xfId="0" applyNumberFormat="1" applyFont="1" applyAlignment="1"/>
    <xf numFmtId="14" fontId="3" fillId="0" borderId="0" xfId="0" applyNumberFormat="1" applyFont="1" applyAlignment="1"/>
    <xf numFmtId="12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2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9" fontId="0" fillId="0" borderId="1" xfId="0" applyNumberFormat="1" applyBorder="1" applyAlignment="1">
      <alignment vertical="center"/>
    </xf>
    <xf numFmtId="165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166" fontId="0" fillId="0" borderId="0" xfId="0" applyNumberFormat="1" applyBorder="1" applyAlignment="1">
      <alignment vertical="center"/>
    </xf>
    <xf numFmtId="10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2" fontId="1" fillId="0" borderId="2" xfId="0" applyNumberFormat="1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2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2" fontId="0" fillId="0" borderId="2" xfId="0" applyNumberForma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166" fontId="0" fillId="0" borderId="2" xfId="0" applyNumberFormat="1" applyBorder="1" applyAlignment="1">
      <alignment vertical="center"/>
    </xf>
    <xf numFmtId="9" fontId="0" fillId="0" borderId="4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9" fontId="0" fillId="0" borderId="0" xfId="0" applyNumberFormat="1"/>
    <xf numFmtId="14" fontId="0" fillId="0" borderId="0" xfId="0" applyNumberForma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9" fontId="0" fillId="0" borderId="0" xfId="0" applyNumberFormat="1" applyBorder="1" applyAlignment="1">
      <alignment vertical="center"/>
    </xf>
    <xf numFmtId="2" fontId="0" fillId="0" borderId="0" xfId="0" applyNumberFormat="1" applyBorder="1"/>
    <xf numFmtId="2" fontId="2" fillId="0" borderId="0" xfId="0" applyNumberFormat="1" applyFont="1" applyBorder="1"/>
    <xf numFmtId="9" fontId="0" fillId="0" borderId="0" xfId="0" applyNumberFormat="1" applyBorder="1"/>
    <xf numFmtId="12" fontId="1" fillId="0" borderId="5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10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5" fontId="0" fillId="0" borderId="5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2" fontId="0" fillId="0" borderId="5" xfId="0" applyNumberFormat="1" applyBorder="1" applyAlignment="1">
      <alignment vertical="center"/>
    </xf>
    <xf numFmtId="4" fontId="9" fillId="0" borderId="5" xfId="0" applyNumberFormat="1" applyFont="1" applyBorder="1" applyAlignment="1">
      <alignment vertical="center"/>
    </xf>
    <xf numFmtId="166" fontId="0" fillId="0" borderId="5" xfId="0" applyNumberFormat="1" applyBorder="1" applyAlignment="1">
      <alignment vertical="center"/>
    </xf>
    <xf numFmtId="9" fontId="0" fillId="0" borderId="5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12" fontId="1" fillId="0" borderId="8" xfId="0" applyNumberFormat="1" applyFont="1" applyBorder="1" applyAlignment="1">
      <alignment horizontal="center" vertical="center"/>
    </xf>
    <xf numFmtId="10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5" fontId="0" fillId="0" borderId="8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2" fontId="0" fillId="0" borderId="8" xfId="0" applyNumberFormat="1" applyBorder="1" applyAlignment="1">
      <alignment vertical="center"/>
    </xf>
    <xf numFmtId="4" fontId="5" fillId="0" borderId="8" xfId="0" applyNumberFormat="1" applyFont="1" applyBorder="1" applyAlignment="1">
      <alignment vertical="center"/>
    </xf>
    <xf numFmtId="166" fontId="0" fillId="0" borderId="8" xfId="0" applyNumberFormat="1" applyBorder="1" applyAlignment="1">
      <alignment vertical="center"/>
    </xf>
    <xf numFmtId="10" fontId="0" fillId="0" borderId="8" xfId="0" applyNumberFormat="1" applyBorder="1" applyAlignment="1">
      <alignment vertical="center"/>
    </xf>
    <xf numFmtId="12" fontId="1" fillId="0" borderId="9" xfId="0" applyNumberFormat="1" applyFont="1" applyBorder="1" applyAlignment="1">
      <alignment horizontal="center" vertical="center"/>
    </xf>
    <xf numFmtId="12" fontId="1" fillId="0" borderId="10" xfId="0" applyNumberFormat="1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0" fontId="1" fillId="0" borderId="11" xfId="0" applyNumberFormat="1" applyFont="1" applyBorder="1" applyAlignment="1">
      <alignment horizontal="center" vertical="center"/>
    </xf>
    <xf numFmtId="165" fontId="0" fillId="0" borderId="10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166" fontId="0" fillId="0" borderId="12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9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2" borderId="0" xfId="0" applyNumberFormat="1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11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2</xdr:col>
      <xdr:colOff>581025</xdr:colOff>
      <xdr:row>3</xdr:row>
      <xdr:rowOff>104775</xdr:rowOff>
    </xdr:to>
    <xdr:pic>
      <xdr:nvPicPr>
        <xdr:cNvPr id="2049" name="Рисунок 1" descr="cid:image002.png@01D0A079.3DF1AD00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38100"/>
          <a:ext cx="1790700" cy="638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2</xdr:col>
      <xdr:colOff>561975</xdr:colOff>
      <xdr:row>3</xdr:row>
      <xdr:rowOff>104775</xdr:rowOff>
    </xdr:to>
    <xdr:pic>
      <xdr:nvPicPr>
        <xdr:cNvPr id="1025" name="Рисунок 1" descr="cid:image002.png@01D0A079.3DF1AD00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38100"/>
          <a:ext cx="1790700" cy="638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Z47"/>
  <sheetViews>
    <sheetView workbookViewId="0">
      <pane ySplit="10" topLeftCell="A14" activePane="bottomLeft" state="frozen"/>
      <selection pane="bottomLeft" activeCell="O16" sqref="O16"/>
    </sheetView>
  </sheetViews>
  <sheetFormatPr defaultRowHeight="15"/>
  <cols>
    <col min="1" max="3" width="9.7109375" customWidth="1"/>
    <col min="4" max="4" width="11.28515625" customWidth="1"/>
    <col min="5" max="26" width="9.7109375" customWidth="1"/>
  </cols>
  <sheetData>
    <row r="6" spans="1:25">
      <c r="A6" s="1"/>
      <c r="B6" s="2" t="s">
        <v>0</v>
      </c>
    </row>
    <row r="8" spans="1:25" ht="18.75">
      <c r="A8" s="116" t="s">
        <v>1</v>
      </c>
      <c r="B8" s="116"/>
      <c r="C8" s="116"/>
      <c r="D8" s="117">
        <v>18000</v>
      </c>
      <c r="E8" s="117"/>
      <c r="F8" s="3"/>
    </row>
    <row r="9" spans="1:25" ht="18.75">
      <c r="A9" s="116" t="s">
        <v>2</v>
      </c>
      <c r="B9" s="116"/>
      <c r="C9" s="116"/>
      <c r="D9" s="118">
        <v>42875</v>
      </c>
      <c r="E9" s="118"/>
      <c r="F9" s="4"/>
    </row>
    <row r="10" spans="1:25" hidden="1">
      <c r="A10" s="111" t="s">
        <v>3</v>
      </c>
      <c r="B10" s="111"/>
      <c r="C10" s="111"/>
      <c r="D10" s="112">
        <v>30</v>
      </c>
      <c r="E10" s="112"/>
      <c r="F10" s="112"/>
    </row>
    <row r="14" spans="1:25">
      <c r="A14" s="114" t="s">
        <v>4</v>
      </c>
      <c r="B14" s="114"/>
      <c r="C14" s="114"/>
      <c r="D14" s="114"/>
      <c r="E14" s="115" t="s">
        <v>5</v>
      </c>
      <c r="F14" s="115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113"/>
      <c r="Y14" s="113"/>
    </row>
    <row r="15" spans="1:25">
      <c r="A15" s="114" t="s">
        <v>6</v>
      </c>
      <c r="B15" s="114"/>
      <c r="C15" s="114"/>
      <c r="D15" s="114"/>
      <c r="E15" s="115"/>
      <c r="F15" s="115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</row>
    <row r="16" spans="1:25">
      <c r="A16" s="5" t="s">
        <v>7</v>
      </c>
      <c r="B16" s="5">
        <v>1</v>
      </c>
      <c r="C16" s="6">
        <v>0.05</v>
      </c>
      <c r="D16" s="7" t="s">
        <v>8</v>
      </c>
      <c r="E16" s="8" t="s">
        <v>9</v>
      </c>
      <c r="F16" s="7" t="s">
        <v>10</v>
      </c>
      <c r="H16" s="9"/>
      <c r="I16" s="9"/>
      <c r="J16" s="10"/>
      <c r="K16" s="11"/>
      <c r="L16" s="11"/>
      <c r="M16" s="9"/>
      <c r="N16" s="10"/>
      <c r="O16" s="11"/>
      <c r="P16" s="11"/>
      <c r="Q16" s="9"/>
      <c r="R16" s="10"/>
      <c r="S16" s="11"/>
      <c r="T16" s="9"/>
      <c r="U16" s="9"/>
      <c r="V16" s="10"/>
      <c r="W16" s="11"/>
      <c r="X16" s="12"/>
      <c r="Y16" s="11"/>
    </row>
    <row r="17" spans="1:25" ht="27.75" customHeight="1">
      <c r="A17" s="13">
        <f>$D$9+$D$10</f>
        <v>42905</v>
      </c>
      <c r="B17" s="14">
        <f>$D$8*B16</f>
        <v>18000</v>
      </c>
      <c r="C17" s="15">
        <f>$D$8*C16</f>
        <v>900</v>
      </c>
      <c r="D17" s="16">
        <f>B17+C17</f>
        <v>18900</v>
      </c>
      <c r="E17" s="17">
        <f>C16</f>
        <v>0.05</v>
      </c>
      <c r="F17" s="14">
        <f>C17</f>
        <v>900</v>
      </c>
      <c r="H17" s="18"/>
      <c r="I17" s="19"/>
      <c r="J17" s="20"/>
      <c r="K17" s="21"/>
      <c r="L17" s="22"/>
      <c r="M17" s="19"/>
      <c r="N17" s="20"/>
      <c r="O17" s="21"/>
      <c r="P17" s="22"/>
      <c r="Q17" s="19"/>
      <c r="R17" s="20"/>
      <c r="S17" s="21"/>
      <c r="T17" s="22"/>
      <c r="U17" s="19"/>
      <c r="V17" s="20"/>
      <c r="W17" s="21"/>
      <c r="X17" s="23"/>
      <c r="Y17" s="19"/>
    </row>
    <row r="19" spans="1:25" ht="15.75" thickBot="1"/>
    <row r="20" spans="1:25" ht="27.75" customHeight="1" thickBot="1">
      <c r="A20" s="99" t="s">
        <v>11</v>
      </c>
      <c r="B20" s="99"/>
      <c r="C20" s="99"/>
      <c r="D20" s="99"/>
      <c r="E20" s="99"/>
      <c r="F20" s="99"/>
      <c r="G20" s="99"/>
      <c r="H20" s="99"/>
      <c r="I20" s="100" t="s">
        <v>5</v>
      </c>
      <c r="J20" s="101"/>
      <c r="K20" s="24"/>
      <c r="L20" s="25"/>
      <c r="M20" s="25"/>
    </row>
    <row r="21" spans="1:25" ht="15.75" thickBot="1">
      <c r="A21" s="104" t="s">
        <v>12</v>
      </c>
      <c r="B21" s="104"/>
      <c r="C21" s="104"/>
      <c r="D21" s="104"/>
      <c r="E21" s="104" t="s">
        <v>13</v>
      </c>
      <c r="F21" s="104"/>
      <c r="G21" s="104"/>
      <c r="H21" s="104"/>
      <c r="I21" s="102"/>
      <c r="J21" s="103"/>
      <c r="K21" s="24"/>
      <c r="L21" s="25"/>
      <c r="M21" s="25"/>
    </row>
    <row r="22" spans="1:25" ht="15.75" thickBot="1">
      <c r="A22" s="26" t="s">
        <v>7</v>
      </c>
      <c r="B22" s="26">
        <v>0.5</v>
      </c>
      <c r="C22" s="27">
        <v>0.05</v>
      </c>
      <c r="D22" s="28" t="s">
        <v>8</v>
      </c>
      <c r="E22" s="28" t="s">
        <v>7</v>
      </c>
      <c r="F22" s="26">
        <v>0.5</v>
      </c>
      <c r="G22" s="27">
        <v>0.05</v>
      </c>
      <c r="H22" s="28" t="s">
        <v>8</v>
      </c>
      <c r="I22" s="29" t="s">
        <v>9</v>
      </c>
      <c r="J22" s="28" t="s">
        <v>10</v>
      </c>
      <c r="K22" s="30"/>
      <c r="L22" s="24"/>
      <c r="M22" s="30"/>
    </row>
    <row r="23" spans="1:25" ht="38.1" customHeight="1" thickBot="1">
      <c r="A23" s="31">
        <f>$D$9+$D$10</f>
        <v>42905</v>
      </c>
      <c r="B23" s="32">
        <f>$D$8*B22</f>
        <v>9000</v>
      </c>
      <c r="C23" s="33">
        <f>$D$8*C22</f>
        <v>900</v>
      </c>
      <c r="D23" s="34">
        <f>B23+C23</f>
        <v>9900</v>
      </c>
      <c r="E23" s="35">
        <f>A23+$D$10</f>
        <v>42935</v>
      </c>
      <c r="F23" s="32">
        <f>$D$8*F22</f>
        <v>9000</v>
      </c>
      <c r="G23" s="33">
        <f>$D$8*G22</f>
        <v>900</v>
      </c>
      <c r="H23" s="34">
        <f>F23+G23</f>
        <v>9900</v>
      </c>
      <c r="I23" s="36">
        <f>C22+G22</f>
        <v>0.1</v>
      </c>
      <c r="J23" s="37">
        <f>C23+G23</f>
        <v>1800</v>
      </c>
      <c r="L23" s="38"/>
    </row>
    <row r="24" spans="1:25" ht="18" customHeight="1">
      <c r="A24" s="39"/>
      <c r="B24" s="20"/>
      <c r="C24" s="20"/>
      <c r="D24" s="40"/>
      <c r="E24" s="39"/>
      <c r="F24" s="20"/>
      <c r="G24" s="20"/>
      <c r="H24" s="40"/>
      <c r="I24" s="41"/>
      <c r="J24" s="20"/>
      <c r="L24" s="38"/>
    </row>
    <row r="25" spans="1:25" ht="15.75" thickBot="1">
      <c r="B25" s="42"/>
      <c r="C25" s="42"/>
      <c r="D25" s="43"/>
      <c r="E25" s="43"/>
      <c r="F25" s="42"/>
      <c r="G25" s="42"/>
      <c r="H25" s="43"/>
      <c r="I25" s="44"/>
      <c r="J25" s="42"/>
      <c r="L25" s="38"/>
    </row>
    <row r="26" spans="1:25" ht="29.25" customHeight="1" thickBot="1">
      <c r="A26" s="110" t="s">
        <v>14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05" t="s">
        <v>5</v>
      </c>
      <c r="N26" s="106"/>
    </row>
    <row r="27" spans="1:25" ht="15.75" thickBot="1">
      <c r="A27" s="109" t="s">
        <v>12</v>
      </c>
      <c r="B27" s="109"/>
      <c r="C27" s="109"/>
      <c r="D27" s="109"/>
      <c r="E27" s="109" t="s">
        <v>13</v>
      </c>
      <c r="F27" s="109"/>
      <c r="G27" s="109"/>
      <c r="H27" s="109"/>
      <c r="I27" s="109" t="s">
        <v>15</v>
      </c>
      <c r="J27" s="109"/>
      <c r="K27" s="109"/>
      <c r="L27" s="109"/>
      <c r="M27" s="107"/>
      <c r="N27" s="108"/>
    </row>
    <row r="28" spans="1:25" ht="15.75" thickBot="1">
      <c r="A28" s="45" t="s">
        <v>7</v>
      </c>
      <c r="B28" s="45">
        <v>0.33333333333333331</v>
      </c>
      <c r="C28" s="46">
        <v>0.05</v>
      </c>
      <c r="D28" s="47" t="s">
        <v>8</v>
      </c>
      <c r="E28" s="47" t="s">
        <v>7</v>
      </c>
      <c r="F28" s="45">
        <v>0.33333333333333331</v>
      </c>
      <c r="G28" s="46">
        <v>0.05</v>
      </c>
      <c r="H28" s="47" t="s">
        <v>8</v>
      </c>
      <c r="I28" s="47" t="s">
        <v>7</v>
      </c>
      <c r="J28" s="45">
        <v>0.33333333333333331</v>
      </c>
      <c r="K28" s="46">
        <v>0.05</v>
      </c>
      <c r="L28" s="47" t="s">
        <v>8</v>
      </c>
      <c r="M28" s="48" t="s">
        <v>9</v>
      </c>
      <c r="N28" s="47" t="s">
        <v>10</v>
      </c>
    </row>
    <row r="29" spans="1:25" ht="38.1" customHeight="1" thickBot="1">
      <c r="A29" s="49">
        <f>$D$9+$D$10</f>
        <v>42905</v>
      </c>
      <c r="B29" s="50">
        <f>$D$8*B28</f>
        <v>6000</v>
      </c>
      <c r="C29" s="51">
        <f>$D$8*C28</f>
        <v>900</v>
      </c>
      <c r="D29" s="52">
        <f>B29+C29</f>
        <v>6900</v>
      </c>
      <c r="E29" s="53">
        <f>A29+$D$10</f>
        <v>42935</v>
      </c>
      <c r="F29" s="50">
        <f>$D$8*F28</f>
        <v>6000</v>
      </c>
      <c r="G29" s="51">
        <f>$D$8*G28</f>
        <v>900</v>
      </c>
      <c r="H29" s="52">
        <f>F29+G29</f>
        <v>6900</v>
      </c>
      <c r="I29" s="53">
        <f>E29+$D$10</f>
        <v>42965</v>
      </c>
      <c r="J29" s="50">
        <f>$D$8*J28</f>
        <v>6000</v>
      </c>
      <c r="K29" s="51">
        <f>$D$8*K28</f>
        <v>900</v>
      </c>
      <c r="L29" s="52">
        <f>J29+K29</f>
        <v>6900</v>
      </c>
      <c r="M29" s="54">
        <f>K28+G28+C28</f>
        <v>0.15000000000000002</v>
      </c>
      <c r="N29" s="55">
        <f>K29+G29+C29</f>
        <v>2700</v>
      </c>
    </row>
    <row r="32" spans="1:25">
      <c r="A32" s="95" t="s">
        <v>16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7"/>
      <c r="Q32" s="94" t="s">
        <v>5</v>
      </c>
      <c r="R32" s="94"/>
    </row>
    <row r="33" spans="1:26">
      <c r="A33" s="94" t="s">
        <v>12</v>
      </c>
      <c r="B33" s="94"/>
      <c r="C33" s="94"/>
      <c r="D33" s="94"/>
      <c r="E33" s="94" t="s">
        <v>13</v>
      </c>
      <c r="F33" s="94"/>
      <c r="G33" s="94"/>
      <c r="H33" s="94"/>
      <c r="I33" s="94" t="s">
        <v>15</v>
      </c>
      <c r="J33" s="94"/>
      <c r="K33" s="94"/>
      <c r="L33" s="94"/>
      <c r="M33" s="94" t="s">
        <v>17</v>
      </c>
      <c r="N33" s="94"/>
      <c r="O33" s="94"/>
      <c r="P33" s="94"/>
      <c r="Q33" s="94"/>
      <c r="R33" s="94"/>
    </row>
    <row r="34" spans="1:26">
      <c r="A34" s="56" t="s">
        <v>7</v>
      </c>
      <c r="B34" s="56">
        <v>0.25</v>
      </c>
      <c r="C34" s="78">
        <v>0.05</v>
      </c>
      <c r="D34" s="57" t="s">
        <v>8</v>
      </c>
      <c r="E34" s="57" t="s">
        <v>7</v>
      </c>
      <c r="F34" s="56">
        <v>0.25</v>
      </c>
      <c r="G34" s="78">
        <v>0.05</v>
      </c>
      <c r="H34" s="57" t="s">
        <v>8</v>
      </c>
      <c r="I34" s="57" t="s">
        <v>7</v>
      </c>
      <c r="J34" s="56">
        <v>0.25</v>
      </c>
      <c r="K34" s="78">
        <v>0.05</v>
      </c>
      <c r="L34" s="57" t="s">
        <v>8</v>
      </c>
      <c r="M34" s="56" t="s">
        <v>7</v>
      </c>
      <c r="N34" s="56">
        <v>0.25</v>
      </c>
      <c r="O34" s="78">
        <v>0.05</v>
      </c>
      <c r="P34" s="57" t="s">
        <v>8</v>
      </c>
      <c r="Q34" s="58" t="s">
        <v>9</v>
      </c>
      <c r="R34" s="57" t="s">
        <v>10</v>
      </c>
    </row>
    <row r="35" spans="1:26" ht="15.75">
      <c r="A35" s="59">
        <f>$D$9+$D$10</f>
        <v>42905</v>
      </c>
      <c r="B35" s="60">
        <f>$D$8*B34</f>
        <v>4500</v>
      </c>
      <c r="C35" s="61">
        <f>$D$8*C34</f>
        <v>900</v>
      </c>
      <c r="D35" s="62">
        <f>B35+C35</f>
        <v>5400</v>
      </c>
      <c r="E35" s="63">
        <f>A35+$D$10</f>
        <v>42935</v>
      </c>
      <c r="F35" s="60">
        <f>$D$8*F34</f>
        <v>4500</v>
      </c>
      <c r="G35" s="61">
        <f>$D$8*G34</f>
        <v>900</v>
      </c>
      <c r="H35" s="62">
        <f>F35+G35</f>
        <v>5400</v>
      </c>
      <c r="I35" s="63">
        <f>E35+$D$10</f>
        <v>42965</v>
      </c>
      <c r="J35" s="60">
        <f>$D$8*J34</f>
        <v>4500</v>
      </c>
      <c r="K35" s="61">
        <f>$D$8*K34</f>
        <v>900</v>
      </c>
      <c r="L35" s="62">
        <f>J35+K35</f>
        <v>5400</v>
      </c>
      <c r="M35" s="63">
        <f>I35+$D$10</f>
        <v>42995</v>
      </c>
      <c r="N35" s="60">
        <f>$D$8*N34</f>
        <v>4500</v>
      </c>
      <c r="O35" s="61">
        <f>$D$8*O34</f>
        <v>900</v>
      </c>
      <c r="P35" s="62">
        <f>N35+O35</f>
        <v>5400</v>
      </c>
      <c r="Q35" s="64">
        <f>C34+G34+K34+O34</f>
        <v>0.2</v>
      </c>
      <c r="R35" s="60">
        <f>C35+G35+K35+O35</f>
        <v>3600</v>
      </c>
    </row>
    <row r="38" spans="1:26">
      <c r="A38" s="93" t="s">
        <v>18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4" t="s">
        <v>5</v>
      </c>
      <c r="V38" s="94"/>
    </row>
    <row r="39" spans="1:26">
      <c r="A39" s="94" t="s">
        <v>12</v>
      </c>
      <c r="B39" s="94"/>
      <c r="C39" s="94"/>
      <c r="D39" s="94"/>
      <c r="E39" s="94" t="s">
        <v>13</v>
      </c>
      <c r="F39" s="94"/>
      <c r="G39" s="94"/>
      <c r="H39" s="94"/>
      <c r="I39" s="94" t="s">
        <v>15</v>
      </c>
      <c r="J39" s="94"/>
      <c r="K39" s="94"/>
      <c r="L39" s="94"/>
      <c r="M39" s="94" t="s">
        <v>17</v>
      </c>
      <c r="N39" s="94"/>
      <c r="O39" s="94"/>
      <c r="P39" s="94"/>
      <c r="Q39" s="94" t="s">
        <v>19</v>
      </c>
      <c r="R39" s="94"/>
      <c r="S39" s="94"/>
      <c r="T39" s="94"/>
      <c r="U39" s="94"/>
      <c r="V39" s="94"/>
    </row>
    <row r="40" spans="1:26">
      <c r="A40" s="56" t="s">
        <v>7</v>
      </c>
      <c r="B40" s="56">
        <v>0.2</v>
      </c>
      <c r="C40" s="78">
        <v>0.05</v>
      </c>
      <c r="D40" s="57" t="s">
        <v>8</v>
      </c>
      <c r="E40" s="57" t="s">
        <v>7</v>
      </c>
      <c r="F40" s="56">
        <v>0.2</v>
      </c>
      <c r="G40" s="78">
        <v>0.05</v>
      </c>
      <c r="H40" s="57" t="s">
        <v>8</v>
      </c>
      <c r="I40" s="57" t="s">
        <v>7</v>
      </c>
      <c r="J40" s="56">
        <v>0.2</v>
      </c>
      <c r="K40" s="78">
        <v>0.05</v>
      </c>
      <c r="L40" s="57" t="s">
        <v>8</v>
      </c>
      <c r="M40" s="56" t="s">
        <v>7</v>
      </c>
      <c r="N40" s="56">
        <v>0.2</v>
      </c>
      <c r="O40" s="78">
        <v>0.05</v>
      </c>
      <c r="P40" s="57" t="s">
        <v>8</v>
      </c>
      <c r="Q40" s="57" t="s">
        <v>7</v>
      </c>
      <c r="R40" s="56">
        <v>0.2</v>
      </c>
      <c r="S40" s="78">
        <v>0.05</v>
      </c>
      <c r="T40" s="57" t="s">
        <v>8</v>
      </c>
      <c r="U40" s="58" t="s">
        <v>9</v>
      </c>
      <c r="V40" s="57" t="s">
        <v>10</v>
      </c>
    </row>
    <row r="41" spans="1:26" ht="15.75">
      <c r="A41" s="59">
        <f>$D$9+$D$10</f>
        <v>42905</v>
      </c>
      <c r="B41" s="60">
        <f>$D$8*B40</f>
        <v>3600</v>
      </c>
      <c r="C41" s="61">
        <f>$D$8*C40</f>
        <v>900</v>
      </c>
      <c r="D41" s="62">
        <f>B41+C41</f>
        <v>4500</v>
      </c>
      <c r="E41" s="63">
        <f>A41+$D$10</f>
        <v>42935</v>
      </c>
      <c r="F41" s="60">
        <f>$D$8*F40</f>
        <v>3600</v>
      </c>
      <c r="G41" s="61">
        <f>$D$8*G40</f>
        <v>900</v>
      </c>
      <c r="H41" s="62">
        <f>F41+G41</f>
        <v>4500</v>
      </c>
      <c r="I41" s="63">
        <f>E41+$D$10</f>
        <v>42965</v>
      </c>
      <c r="J41" s="60">
        <f>$D$8*J40</f>
        <v>3600</v>
      </c>
      <c r="K41" s="61">
        <f>$D$8*K40</f>
        <v>900</v>
      </c>
      <c r="L41" s="62">
        <f>J41+K41</f>
        <v>4500</v>
      </c>
      <c r="M41" s="63">
        <f>I41+$D$10</f>
        <v>42995</v>
      </c>
      <c r="N41" s="60">
        <f>$D$8*N40</f>
        <v>3600</v>
      </c>
      <c r="O41" s="61">
        <f>$D$8*O40</f>
        <v>900</v>
      </c>
      <c r="P41" s="62">
        <f>N41+O41</f>
        <v>4500</v>
      </c>
      <c r="Q41" s="63">
        <f>M41+$D$10</f>
        <v>43025</v>
      </c>
      <c r="R41" s="60">
        <f>$D$8*R40</f>
        <v>3600</v>
      </c>
      <c r="S41" s="61">
        <f>$D$8*S40</f>
        <v>900</v>
      </c>
      <c r="T41" s="62">
        <f>R41+S41</f>
        <v>4500</v>
      </c>
      <c r="U41" s="64">
        <f>C40+G40+K40+O40+S40</f>
        <v>0.25</v>
      </c>
      <c r="V41" s="60">
        <f>C41+G41+K41+O41+S41</f>
        <v>4500</v>
      </c>
    </row>
    <row r="43" spans="1:26" ht="15.75" thickBot="1"/>
    <row r="44" spans="1:26" ht="29.25" customHeight="1" thickBot="1">
      <c r="A44" s="80" t="s">
        <v>20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2"/>
      <c r="Y44" s="83" t="s">
        <v>5</v>
      </c>
      <c r="Z44" s="84"/>
    </row>
    <row r="45" spans="1:26" ht="15.75" thickBot="1">
      <c r="A45" s="87" t="s">
        <v>12</v>
      </c>
      <c r="B45" s="88"/>
      <c r="C45" s="89"/>
      <c r="D45" s="90"/>
      <c r="E45" s="91" t="s">
        <v>13</v>
      </c>
      <c r="F45" s="89"/>
      <c r="G45" s="89"/>
      <c r="H45" s="90"/>
      <c r="I45" s="91" t="s">
        <v>15</v>
      </c>
      <c r="J45" s="89"/>
      <c r="K45" s="89"/>
      <c r="L45" s="90"/>
      <c r="M45" s="91" t="s">
        <v>17</v>
      </c>
      <c r="N45" s="89"/>
      <c r="O45" s="89"/>
      <c r="P45" s="90"/>
      <c r="Q45" s="91" t="s">
        <v>19</v>
      </c>
      <c r="R45" s="89"/>
      <c r="S45" s="89"/>
      <c r="T45" s="90"/>
      <c r="U45" s="92" t="s">
        <v>21</v>
      </c>
      <c r="V45" s="89"/>
      <c r="W45" s="89"/>
      <c r="X45" s="90"/>
      <c r="Y45" s="85"/>
      <c r="Z45" s="86"/>
    </row>
    <row r="46" spans="1:26" ht="15.75" thickBot="1">
      <c r="A46" s="65" t="s">
        <v>7</v>
      </c>
      <c r="B46" s="66">
        <v>0.16666666666666666</v>
      </c>
      <c r="C46" s="79">
        <v>0.05</v>
      </c>
      <c r="D46" s="67" t="s">
        <v>8</v>
      </c>
      <c r="E46" s="67" t="s">
        <v>7</v>
      </c>
      <c r="F46" s="66">
        <v>0.16666666666666666</v>
      </c>
      <c r="G46" s="79">
        <v>0.05</v>
      </c>
      <c r="H46" s="67" t="s">
        <v>8</v>
      </c>
      <c r="I46" s="67" t="s">
        <v>7</v>
      </c>
      <c r="J46" s="66">
        <v>0.16666666666666666</v>
      </c>
      <c r="K46" s="79">
        <v>0.05</v>
      </c>
      <c r="L46" s="67" t="s">
        <v>8</v>
      </c>
      <c r="M46" s="66" t="s">
        <v>7</v>
      </c>
      <c r="N46" s="66">
        <v>0.16666666666666666</v>
      </c>
      <c r="O46" s="79">
        <v>0.05</v>
      </c>
      <c r="P46" s="67" t="s">
        <v>8</v>
      </c>
      <c r="Q46" s="67" t="s">
        <v>7</v>
      </c>
      <c r="R46" s="66">
        <v>0.16666666666666666</v>
      </c>
      <c r="S46" s="79">
        <v>0.05</v>
      </c>
      <c r="T46" s="67" t="s">
        <v>8</v>
      </c>
      <c r="U46" s="67" t="s">
        <v>7</v>
      </c>
      <c r="V46" s="66">
        <v>0.16666666666666666</v>
      </c>
      <c r="W46" s="79">
        <v>0.05</v>
      </c>
      <c r="X46" s="67" t="s">
        <v>8</v>
      </c>
      <c r="Y46" s="68" t="s">
        <v>9</v>
      </c>
      <c r="Z46" s="69" t="s">
        <v>10</v>
      </c>
    </row>
    <row r="47" spans="1:26" ht="38.1" customHeight="1" thickBot="1">
      <c r="A47" s="70">
        <f>$D$9+$D$10</f>
        <v>42905</v>
      </c>
      <c r="B47" s="71">
        <f>$D$8*B46</f>
        <v>3000</v>
      </c>
      <c r="C47" s="72">
        <f>$D$8*C46</f>
        <v>900</v>
      </c>
      <c r="D47" s="73">
        <f>B47+C47</f>
        <v>3900</v>
      </c>
      <c r="E47" s="74">
        <f>A47+$D$10</f>
        <v>42935</v>
      </c>
      <c r="F47" s="75">
        <f>$D$8*F46</f>
        <v>3000</v>
      </c>
      <c r="G47" s="72">
        <f>$D$8*G46</f>
        <v>900</v>
      </c>
      <c r="H47" s="73">
        <f>F47+G47</f>
        <v>3900</v>
      </c>
      <c r="I47" s="74">
        <f>E47+$D$10</f>
        <v>42965</v>
      </c>
      <c r="J47" s="75">
        <f>$D$8*J46</f>
        <v>3000</v>
      </c>
      <c r="K47" s="72">
        <f>$D$8*K46</f>
        <v>900</v>
      </c>
      <c r="L47" s="73">
        <f>J47+K47</f>
        <v>3900</v>
      </c>
      <c r="M47" s="74">
        <f>I47+$D$10</f>
        <v>42995</v>
      </c>
      <c r="N47" s="75">
        <f>$D$8*N46</f>
        <v>3000</v>
      </c>
      <c r="O47" s="72">
        <f>$D$8*O46</f>
        <v>900</v>
      </c>
      <c r="P47" s="73">
        <f>N47+O47</f>
        <v>3900</v>
      </c>
      <c r="Q47" s="74">
        <f>M47+$D$10</f>
        <v>43025</v>
      </c>
      <c r="R47" s="75">
        <f>$D$8*R46</f>
        <v>3000</v>
      </c>
      <c r="S47" s="72">
        <f>$D$8*S46</f>
        <v>900</v>
      </c>
      <c r="T47" s="73">
        <f>R47+S47</f>
        <v>3900</v>
      </c>
      <c r="U47" s="74">
        <f>Q47+$D$10</f>
        <v>43055</v>
      </c>
      <c r="V47" s="75">
        <f>$D$8*V46</f>
        <v>3000</v>
      </c>
      <c r="W47" s="72">
        <f>$D$8*W46</f>
        <v>900</v>
      </c>
      <c r="X47" s="73">
        <f>V47+W47</f>
        <v>3900</v>
      </c>
      <c r="Y47" s="76">
        <f>C46+G46+K46+O46+S46+W46</f>
        <v>0.3</v>
      </c>
      <c r="Z47" s="77">
        <f>C47+G47+K47+O47+S47+W47</f>
        <v>5400</v>
      </c>
    </row>
  </sheetData>
  <mergeCells count="45">
    <mergeCell ref="A8:C8"/>
    <mergeCell ref="D8:E8"/>
    <mergeCell ref="A9:C9"/>
    <mergeCell ref="D9:E9"/>
    <mergeCell ref="A10:C10"/>
    <mergeCell ref="D10:F10"/>
    <mergeCell ref="X14:Y15"/>
    <mergeCell ref="A15:D15"/>
    <mergeCell ref="H15:K15"/>
    <mergeCell ref="L15:O15"/>
    <mergeCell ref="P15:S15"/>
    <mergeCell ref="T15:W15"/>
    <mergeCell ref="A14:D14"/>
    <mergeCell ref="E14:F15"/>
    <mergeCell ref="H14:W14"/>
    <mergeCell ref="A20:H20"/>
    <mergeCell ref="I20:J21"/>
    <mergeCell ref="A21:D21"/>
    <mergeCell ref="E21:H21"/>
    <mergeCell ref="M26:N27"/>
    <mergeCell ref="A27:D27"/>
    <mergeCell ref="E27:H27"/>
    <mergeCell ref="I27:L27"/>
    <mergeCell ref="A26:L26"/>
    <mergeCell ref="A32:P32"/>
    <mergeCell ref="Q32:R33"/>
    <mergeCell ref="A33:D33"/>
    <mergeCell ref="E33:H33"/>
    <mergeCell ref="I33:L33"/>
    <mergeCell ref="M33:P33"/>
    <mergeCell ref="A38:T38"/>
    <mergeCell ref="U38:V39"/>
    <mergeCell ref="A39:D39"/>
    <mergeCell ref="E39:H39"/>
    <mergeCell ref="I39:L39"/>
    <mergeCell ref="M39:P39"/>
    <mergeCell ref="Q39:T39"/>
    <mergeCell ref="A44:X44"/>
    <mergeCell ref="Y44:Z45"/>
    <mergeCell ref="A45:D45"/>
    <mergeCell ref="E45:H45"/>
    <mergeCell ref="I45:L45"/>
    <mergeCell ref="M45:P45"/>
    <mergeCell ref="Q45:T45"/>
    <mergeCell ref="U45:X45"/>
  </mergeCells>
  <phoneticPr fontId="12" type="noConversion"/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N23"/>
  <sheetViews>
    <sheetView tabSelected="1" topLeftCell="A10" workbookViewId="0">
      <selection activeCell="D12" sqref="D12"/>
    </sheetView>
  </sheetViews>
  <sheetFormatPr defaultRowHeight="15"/>
  <cols>
    <col min="2" max="2" width="10.5703125" customWidth="1"/>
    <col min="3" max="3" width="10.7109375" customWidth="1"/>
    <col min="4" max="4" width="12.7109375" customWidth="1"/>
    <col min="8" max="8" width="12" customWidth="1"/>
  </cols>
  <sheetData>
    <row r="6" spans="1:13">
      <c r="A6" s="1"/>
      <c r="B6" s="2" t="s">
        <v>0</v>
      </c>
    </row>
    <row r="8" spans="1:13" ht="23.25" customHeight="1">
      <c r="A8" s="119" t="s">
        <v>22</v>
      </c>
      <c r="B8" s="119"/>
      <c r="C8" s="119"/>
      <c r="D8" s="120">
        <v>42000</v>
      </c>
      <c r="E8" s="120"/>
    </row>
    <row r="9" spans="1:13" ht="18.75">
      <c r="A9" s="116" t="s">
        <v>1</v>
      </c>
      <c r="B9" s="116"/>
      <c r="C9" s="116"/>
      <c r="D9" s="121">
        <f xml:space="preserve"> D8/2</f>
        <v>21000</v>
      </c>
      <c r="E9" s="121"/>
      <c r="F9" s="3"/>
    </row>
    <row r="10" spans="1:13" ht="18.75">
      <c r="A10" s="116" t="s">
        <v>2</v>
      </c>
      <c r="B10" s="116"/>
      <c r="C10" s="116"/>
      <c r="D10" s="118">
        <v>42875</v>
      </c>
      <c r="E10" s="118"/>
      <c r="F10" s="4"/>
    </row>
    <row r="11" spans="1:13" hidden="1">
      <c r="A11" s="111" t="s">
        <v>3</v>
      </c>
      <c r="B11" s="111"/>
      <c r="C11" s="111"/>
      <c r="D11" s="112">
        <v>30</v>
      </c>
      <c r="E11" s="112"/>
      <c r="F11" s="112"/>
    </row>
    <row r="13" spans="1:13" ht="15.75" thickBot="1"/>
    <row r="14" spans="1:13" ht="27.75" customHeight="1" thickBot="1">
      <c r="A14" s="99" t="s">
        <v>11</v>
      </c>
      <c r="B14" s="99"/>
      <c r="C14" s="99"/>
      <c r="D14" s="99"/>
      <c r="E14" s="99"/>
      <c r="F14" s="99"/>
      <c r="G14" s="99"/>
      <c r="H14" s="99"/>
      <c r="I14" s="100" t="s">
        <v>5</v>
      </c>
      <c r="J14" s="101"/>
      <c r="K14" s="24"/>
      <c r="L14" s="25"/>
      <c r="M14" s="25"/>
    </row>
    <row r="15" spans="1:13" ht="15.75" thickBot="1">
      <c r="A15" s="104" t="s">
        <v>12</v>
      </c>
      <c r="B15" s="104"/>
      <c r="C15" s="104"/>
      <c r="D15" s="104"/>
      <c r="E15" s="104" t="s">
        <v>13</v>
      </c>
      <c r="F15" s="104"/>
      <c r="G15" s="104"/>
      <c r="H15" s="104"/>
      <c r="I15" s="102"/>
      <c r="J15" s="103"/>
      <c r="K15" s="24"/>
      <c r="L15" s="25"/>
      <c r="M15" s="25"/>
    </row>
    <row r="16" spans="1:13" ht="15.75" thickBot="1">
      <c r="A16" s="26" t="s">
        <v>7</v>
      </c>
      <c r="B16" s="26">
        <v>0.5</v>
      </c>
      <c r="C16" s="27">
        <v>0.01</v>
      </c>
      <c r="D16" s="28" t="s">
        <v>8</v>
      </c>
      <c r="E16" s="28" t="s">
        <v>7</v>
      </c>
      <c r="F16" s="26">
        <v>0.5</v>
      </c>
      <c r="G16" s="27">
        <v>0.01</v>
      </c>
      <c r="H16" s="28" t="s">
        <v>8</v>
      </c>
      <c r="I16" s="29" t="s">
        <v>9</v>
      </c>
      <c r="J16" s="28" t="s">
        <v>10</v>
      </c>
      <c r="K16" s="30"/>
      <c r="L16" s="24"/>
      <c r="M16" s="30"/>
    </row>
    <row r="17" spans="1:14" ht="38.1" customHeight="1" thickBot="1">
      <c r="A17" s="31">
        <f>$D$10+$D$11</f>
        <v>42905</v>
      </c>
      <c r="B17" s="32">
        <f>$D$9*B16</f>
        <v>10500</v>
      </c>
      <c r="C17" s="33">
        <f>$D$8*C16</f>
        <v>420</v>
      </c>
      <c r="D17" s="34">
        <f>B17+C17</f>
        <v>10920</v>
      </c>
      <c r="E17" s="35">
        <f>A17+$D$11</f>
        <v>42935</v>
      </c>
      <c r="F17" s="32">
        <f>$D$9*F16</f>
        <v>10500</v>
      </c>
      <c r="G17" s="33">
        <f>$D$8*G16</f>
        <v>420</v>
      </c>
      <c r="H17" s="34">
        <f>F17+G17</f>
        <v>10920</v>
      </c>
      <c r="I17" s="36">
        <f>C16+G16</f>
        <v>0.02</v>
      </c>
      <c r="J17" s="37">
        <f>C17+G17</f>
        <v>840</v>
      </c>
      <c r="L17" s="38"/>
    </row>
    <row r="18" spans="1:14" ht="18" customHeight="1">
      <c r="A18" s="39"/>
      <c r="B18" s="20"/>
      <c r="C18" s="20"/>
      <c r="D18" s="40"/>
      <c r="E18" s="39"/>
      <c r="F18" s="20"/>
      <c r="G18" s="20"/>
      <c r="H18" s="40"/>
      <c r="I18" s="41"/>
      <c r="J18" s="20"/>
      <c r="L18" s="38"/>
    </row>
    <row r="19" spans="1:14" ht="15.75" thickBot="1">
      <c r="B19" s="42"/>
      <c r="C19" s="42"/>
      <c r="D19" s="43"/>
      <c r="E19" s="43"/>
      <c r="F19" s="42"/>
      <c r="G19" s="42"/>
      <c r="H19" s="43"/>
      <c r="I19" s="44"/>
      <c r="J19" s="42"/>
      <c r="L19" s="38"/>
    </row>
    <row r="20" spans="1:14" ht="29.25" customHeight="1" thickBot="1">
      <c r="A20" s="110" t="s">
        <v>14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05" t="s">
        <v>5</v>
      </c>
      <c r="N20" s="106"/>
    </row>
    <row r="21" spans="1:14" ht="15.75" thickBot="1">
      <c r="A21" s="109" t="s">
        <v>12</v>
      </c>
      <c r="B21" s="109"/>
      <c r="C21" s="109"/>
      <c r="D21" s="109"/>
      <c r="E21" s="109" t="s">
        <v>13</v>
      </c>
      <c r="F21" s="109"/>
      <c r="G21" s="109"/>
      <c r="H21" s="109"/>
      <c r="I21" s="109" t="s">
        <v>15</v>
      </c>
      <c r="J21" s="109"/>
      <c r="K21" s="109"/>
      <c r="L21" s="109"/>
      <c r="M21" s="107"/>
      <c r="N21" s="108"/>
    </row>
    <row r="22" spans="1:14" ht="15.75" thickBot="1">
      <c r="A22" s="45" t="s">
        <v>7</v>
      </c>
      <c r="B22" s="45">
        <v>0.33333333333333331</v>
      </c>
      <c r="C22" s="46">
        <v>0.01</v>
      </c>
      <c r="D22" s="47" t="s">
        <v>8</v>
      </c>
      <c r="E22" s="47" t="s">
        <v>7</v>
      </c>
      <c r="F22" s="45">
        <v>0.33333333333333331</v>
      </c>
      <c r="G22" s="46">
        <v>0.01</v>
      </c>
      <c r="H22" s="47" t="s">
        <v>8</v>
      </c>
      <c r="I22" s="47" t="s">
        <v>7</v>
      </c>
      <c r="J22" s="45">
        <v>0.33333333333333331</v>
      </c>
      <c r="K22" s="46">
        <v>0.01</v>
      </c>
      <c r="L22" s="47" t="s">
        <v>8</v>
      </c>
      <c r="M22" s="48" t="s">
        <v>9</v>
      </c>
      <c r="N22" s="47" t="s">
        <v>10</v>
      </c>
    </row>
    <row r="23" spans="1:14" ht="38.1" customHeight="1" thickBot="1">
      <c r="A23" s="49">
        <f>$D$10+$D$11</f>
        <v>42905</v>
      </c>
      <c r="B23" s="50">
        <f>$D$9*B22</f>
        <v>7000</v>
      </c>
      <c r="C23" s="51">
        <f>$D$8*C22</f>
        <v>420</v>
      </c>
      <c r="D23" s="52">
        <f>B23+C23</f>
        <v>7420</v>
      </c>
      <c r="E23" s="53">
        <f>A23+$D$11</f>
        <v>42935</v>
      </c>
      <c r="F23" s="50">
        <f>$D$9*F22</f>
        <v>7000</v>
      </c>
      <c r="G23" s="51">
        <f>$D$8*G22</f>
        <v>420</v>
      </c>
      <c r="H23" s="52">
        <f>F23+G23</f>
        <v>7420</v>
      </c>
      <c r="I23" s="53">
        <f>E23+$D$11</f>
        <v>42965</v>
      </c>
      <c r="J23" s="50">
        <f>$D$9*J22</f>
        <v>7000</v>
      </c>
      <c r="K23" s="51">
        <f>$D$8*K22</f>
        <v>420</v>
      </c>
      <c r="L23" s="52">
        <f>J23+K23</f>
        <v>7420</v>
      </c>
      <c r="M23" s="54">
        <f>K22+G22+C22</f>
        <v>0.03</v>
      </c>
      <c r="N23" s="55">
        <f>K23+G23+C23</f>
        <v>1260</v>
      </c>
    </row>
  </sheetData>
  <mergeCells count="17">
    <mergeCell ref="A8:C8"/>
    <mergeCell ref="D8:E8"/>
    <mergeCell ref="A14:H14"/>
    <mergeCell ref="I14:J15"/>
    <mergeCell ref="A15:D15"/>
    <mergeCell ref="E15:H15"/>
    <mergeCell ref="A9:C9"/>
    <mergeCell ref="D9:E9"/>
    <mergeCell ref="A10:C10"/>
    <mergeCell ref="D10:E10"/>
    <mergeCell ref="A11:C11"/>
    <mergeCell ref="D11:F11"/>
    <mergeCell ref="A20:L20"/>
    <mergeCell ref="M20:N21"/>
    <mergeCell ref="A21:D21"/>
    <mergeCell ref="E21:H21"/>
    <mergeCell ref="I21:L21"/>
  </mergeCells>
  <phoneticPr fontId="1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 базовый</vt:lpstr>
      <vt:lpstr>Калькулятор акционный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ssd</cp:lastModifiedBy>
  <dcterms:created xsi:type="dcterms:W3CDTF">2016-11-15T10:17:27Z</dcterms:created>
  <dcterms:modified xsi:type="dcterms:W3CDTF">2017-04-27T11:56:51Z</dcterms:modified>
</cp:coreProperties>
</file>